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76" windowWidth="12120" windowHeight="9120" tabRatio="597" activeTab="3"/>
  </bookViews>
  <sheets>
    <sheet name="Balance Sheet" sheetId="1" r:id="rId1"/>
    <sheet name="Cash flow stat" sheetId="2" r:id="rId2"/>
    <sheet name="Income Statement" sheetId="3" r:id="rId3"/>
    <sheet name="Stat of changes in equity" sheetId="4" r:id="rId4"/>
  </sheets>
  <definedNames/>
  <calcPr fullCalcOnLoad="1"/>
</workbook>
</file>

<file path=xl/sharedStrings.xml><?xml version="1.0" encoding="utf-8"?>
<sst xmlns="http://schemas.openxmlformats.org/spreadsheetml/2006/main" count="180" uniqueCount="136">
  <si>
    <t xml:space="preserve">GRAND HOOVER BHD </t>
  </si>
  <si>
    <t>(Company No. 10493-P)</t>
  </si>
  <si>
    <t>(Incorporated in Malaysia)</t>
  </si>
  <si>
    <t>Condensed consolidated balance sheet</t>
  </si>
  <si>
    <t xml:space="preserve">As at end of </t>
  </si>
  <si>
    <t>As at preceding</t>
  </si>
  <si>
    <t>current quarter</t>
  </si>
  <si>
    <t>financial year ended</t>
  </si>
  <si>
    <t>Note</t>
  </si>
  <si>
    <t>RM'000</t>
  </si>
  <si>
    <t>Property, plant and equipment</t>
  </si>
  <si>
    <t>Investment</t>
  </si>
  <si>
    <t>Goodwill on consolidation</t>
  </si>
  <si>
    <t>Current assets</t>
  </si>
  <si>
    <t>Amount due from contract customers</t>
  </si>
  <si>
    <t>Stock</t>
  </si>
  <si>
    <t>Trade debtors</t>
  </si>
  <si>
    <t>Other debtors, deposits and prepayments</t>
  </si>
  <si>
    <t>Fixed deposits with licensed banks</t>
  </si>
  <si>
    <t>Cash and bank balances</t>
  </si>
  <si>
    <t>Current liabilities</t>
  </si>
  <si>
    <t>Trade creditors</t>
  </si>
  <si>
    <t>Other creditors</t>
  </si>
  <si>
    <t>Bills payable</t>
  </si>
  <si>
    <t>Hire purchase and lease creditors</t>
  </si>
  <si>
    <t>Bank overdrafts</t>
  </si>
  <si>
    <t>Term loan</t>
  </si>
  <si>
    <t>Provision for taxation</t>
  </si>
  <si>
    <t>Net current assets</t>
  </si>
  <si>
    <t>Financed by:</t>
  </si>
  <si>
    <t>Capital and reserves</t>
  </si>
  <si>
    <t>Share capital</t>
  </si>
  <si>
    <t>Share premium</t>
  </si>
  <si>
    <t>Reserves</t>
  </si>
  <si>
    <t>Retained profit</t>
  </si>
  <si>
    <t>Minority shareholders' interests</t>
  </si>
  <si>
    <t>Long term and deferred liabilities</t>
  </si>
  <si>
    <t xml:space="preserve">Hire purchase </t>
  </si>
  <si>
    <t>Deferred taxation</t>
  </si>
  <si>
    <t>Net tangible assets per share (RM)</t>
  </si>
  <si>
    <t>The condensed consolidated balance sheet should be read in conjunction with the Financial</t>
  </si>
  <si>
    <t>Condensed consolidated income statements</t>
  </si>
  <si>
    <t>Revenue</t>
  </si>
  <si>
    <t>Operating profit</t>
  </si>
  <si>
    <t>Interest expense</t>
  </si>
  <si>
    <t>Interest income</t>
  </si>
  <si>
    <t>Tax expense</t>
  </si>
  <si>
    <t>Less: Minority interests</t>
  </si>
  <si>
    <t>Net profit/(loss) for the period</t>
  </si>
  <si>
    <t>Basic earnings per ordinary share (sen)</t>
  </si>
  <si>
    <t>The condensed consolidated income statement should be read in conjunction with the Financial</t>
  </si>
  <si>
    <t>Condensed consolidated statement of changes in equity</t>
  </si>
  <si>
    <t xml:space="preserve">Distributable </t>
  </si>
  <si>
    <t>Share</t>
  </si>
  <si>
    <t>Revaluation</t>
  </si>
  <si>
    <t>Unappropriated</t>
  </si>
  <si>
    <t>Total</t>
  </si>
  <si>
    <t>Capital</t>
  </si>
  <si>
    <t>Premium</t>
  </si>
  <si>
    <t>Reserve</t>
  </si>
  <si>
    <t>Profits</t>
  </si>
  <si>
    <t>Balance at beginning of year</t>
  </si>
  <si>
    <t>The condensed consolidated statement of changes in equity should be read in conjunction with the</t>
  </si>
  <si>
    <t>Cash flows from operating activities</t>
  </si>
  <si>
    <t>Profit/ (Loss) before taxation</t>
  </si>
  <si>
    <t>Adjustments for:</t>
  </si>
  <si>
    <t xml:space="preserve">   Amortisation of goodwill</t>
  </si>
  <si>
    <t xml:space="preserve">   Depreciation</t>
  </si>
  <si>
    <t xml:space="preserve">   Interest expense</t>
  </si>
  <si>
    <t xml:space="preserve">   Interest income</t>
  </si>
  <si>
    <t xml:space="preserve">   Property, plant and equipment written off</t>
  </si>
  <si>
    <t>Operating profit before working capital changes</t>
  </si>
  <si>
    <t>(Increase )/ Decrease in working capital:</t>
  </si>
  <si>
    <t xml:space="preserve">   Inventories</t>
  </si>
  <si>
    <t xml:space="preserve">   Amount due from contract customers</t>
  </si>
  <si>
    <t xml:space="preserve">   Trade and other receivables</t>
  </si>
  <si>
    <t xml:space="preserve">   Trade and other payables</t>
  </si>
  <si>
    <t>Cash generated from/ (used in) operations</t>
  </si>
  <si>
    <t>Income tax paid</t>
  </si>
  <si>
    <t>Net cash generated from/ (used in) operating activities</t>
  </si>
  <si>
    <t>Cash flows from investing activities</t>
  </si>
  <si>
    <t xml:space="preserve">   Interest received</t>
  </si>
  <si>
    <t xml:space="preserve">   Proceeds from disposal of property, plant and equipment</t>
  </si>
  <si>
    <t xml:space="preserve">   Purchase of property, plant and equipment            </t>
  </si>
  <si>
    <t xml:space="preserve">   Withdrawal of fixed deposits</t>
  </si>
  <si>
    <t>Net cash generated from investing activities</t>
  </si>
  <si>
    <t>Cash flows from financing activities</t>
  </si>
  <si>
    <t xml:space="preserve">   Repayments of revolving credits</t>
  </si>
  <si>
    <t xml:space="preserve">   Repayment of hire purchase liabilities</t>
  </si>
  <si>
    <t xml:space="preserve">   Interest paid</t>
  </si>
  <si>
    <t>Net cash (used in)/ generated from financing activities</t>
  </si>
  <si>
    <t>Net increase/ (decrease) in cash and cash equivalents</t>
  </si>
  <si>
    <t>Cash and cash equivalents at beginning of year</t>
  </si>
  <si>
    <t>(i)  Cash and cash equivalents</t>
  </si>
  <si>
    <t>Cash and cash equivalents  comprise the following balance sheet amounts:</t>
  </si>
  <si>
    <t>The condensed consolidated cash flow statement should be read in conjunction with the</t>
  </si>
  <si>
    <t>&lt;-------------Non-distributable-------------&gt;</t>
  </si>
  <si>
    <t>Tax recoverable</t>
  </si>
  <si>
    <t>Statements for the year ended 31 March 2003</t>
  </si>
  <si>
    <t>Financial Statements for the year ended 31 March 2003</t>
  </si>
  <si>
    <t xml:space="preserve">   Amount due to contract customers</t>
  </si>
  <si>
    <t>Financial Statements for the year ended 31 March 2003.</t>
  </si>
  <si>
    <t>Amount due to contract customers</t>
  </si>
  <si>
    <t>Revolving credit (unsecured)</t>
  </si>
  <si>
    <t>Individual Quarter</t>
  </si>
  <si>
    <t>Cumulative Quarter</t>
  </si>
  <si>
    <t>Current</t>
  </si>
  <si>
    <t>Year</t>
  </si>
  <si>
    <t>Quarter</t>
  </si>
  <si>
    <t>Corresponding</t>
  </si>
  <si>
    <t>To Date</t>
  </si>
  <si>
    <t>Period</t>
  </si>
  <si>
    <t>Preceding Year</t>
  </si>
  <si>
    <t>Profit / (Loss )before taxation</t>
  </si>
  <si>
    <t xml:space="preserve">   Drawdown / (Repayment) of bankers' acceptances</t>
  </si>
  <si>
    <t>Bonus issue</t>
  </si>
  <si>
    <t>Expenses on Bonus issue</t>
  </si>
  <si>
    <t xml:space="preserve">   Expenses on bonus issue</t>
  </si>
  <si>
    <t>Condensed consolidated cash flow statement</t>
  </si>
  <si>
    <t>(Based on 40,000,000 ordinary shares)</t>
  </si>
  <si>
    <t xml:space="preserve">   Gain on disposal of property, plant and equipment</t>
  </si>
  <si>
    <t>Properties Development Expenditure</t>
  </si>
  <si>
    <t xml:space="preserve">   Properties Development Expenditure</t>
  </si>
  <si>
    <t xml:space="preserve">   Drawdown / (Repayment) of Term loan</t>
  </si>
  <si>
    <t xml:space="preserve">   Drawdown of hire purchase borrowing</t>
  </si>
  <si>
    <t>31 March 03</t>
  </si>
  <si>
    <t>31 March 04</t>
  </si>
  <si>
    <t>for the period ended 31 March 2004</t>
  </si>
  <si>
    <t xml:space="preserve">   Allowance for diminution in value of investment</t>
  </si>
  <si>
    <t xml:space="preserve">   Dividenf paid to minority shareholders</t>
  </si>
  <si>
    <t>Reclassification of Revaluation Reserve</t>
  </si>
  <si>
    <t xml:space="preserve">Cash and cash equivalents at 31st  March 2004    (i)  </t>
  </si>
  <si>
    <t>Profit / (Loss) after taxation</t>
  </si>
  <si>
    <t>Net loss for the period</t>
  </si>
  <si>
    <t>At 31 March 2004</t>
  </si>
  <si>
    <t>The Board of Directors has appointed Special Auditor to review the financial affair of the Group.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</si>
</sst>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mm/yy"/>
    <numFmt numFmtId="173" formatCode="d/mmm"/>
    <numFmt numFmtId="174" formatCode="#,##0;\(#,##0\)"/>
    <numFmt numFmtId="175" formatCode="_(* #,##0.0_);_(* \(#,##0.0\);_(* &quot;-&quot;_);_(@_)"/>
    <numFmt numFmtId="176" formatCode="_(* #,##0.00_);_(* \(#,##0.00\);_(* &quot;-&quot;_);_(@_)"/>
    <numFmt numFmtId="177" formatCode="dd/mm/yyyy"/>
    <numFmt numFmtId="178" formatCode="_(* #,##0.000_);_(* \(#,##0.000\);_(* &quot;-&quot;_);_(@_)"/>
    <numFmt numFmtId="179" formatCode="_-* #,##0.0\ _D_M_-;\-* #,##0.0\ _D_M_-;_-* &quot;-&quot;??\ _D_M_-;_-@_-"/>
    <numFmt numFmtId="180" formatCode="#,##0.0_);[Red]\(#,##0.0\)"/>
  </numFmts>
  <fonts count="9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4" fontId="4" fillId="0" borderId="0" xfId="0" applyFont="1" applyAlignment="1">
      <alignment/>
    </xf>
    <xf numFmtId="0" fontId="5" fillId="0" borderId="0" xfId="0" applyFont="1" applyAlignment="1">
      <alignment/>
    </xf>
    <xf numFmtId="174" fontId="4" fillId="0" borderId="1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1" fontId="4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right"/>
    </xf>
    <xf numFmtId="41" fontId="4" fillId="0" borderId="1" xfId="0" applyNumberFormat="1" applyFont="1" applyAlignment="1">
      <alignment horizontal="right"/>
    </xf>
    <xf numFmtId="41" fontId="4" fillId="0" borderId="2" xfId="0" applyNumberFormat="1" applyFont="1" applyAlignment="1">
      <alignment horizontal="right"/>
    </xf>
    <xf numFmtId="41" fontId="4" fillId="0" borderId="3" xfId="0" applyNumberFormat="1" applyFont="1" applyAlignment="1">
      <alignment horizontal="right"/>
    </xf>
    <xf numFmtId="41" fontId="3" fillId="0" borderId="0" xfId="0" applyNumberFormat="1" applyFont="1" applyAlignment="1">
      <alignment/>
    </xf>
    <xf numFmtId="15" fontId="6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8" fontId="4" fillId="0" borderId="0" xfId="0" applyNumberFormat="1" applyFont="1" applyAlignment="1">
      <alignment horizontal="right"/>
    </xf>
    <xf numFmtId="41" fontId="2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4" fillId="0" borderId="1" xfId="0" applyNumberFormat="1" applyFont="1" applyAlignment="1">
      <alignment/>
    </xf>
    <xf numFmtId="41" fontId="4" fillId="0" borderId="2" xfId="0" applyNumberFormat="1" applyFont="1" applyAlignment="1">
      <alignment/>
    </xf>
    <xf numFmtId="41" fontId="4" fillId="0" borderId="3" xfId="0" applyNumberFormat="1" applyFont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1" fontId="4" fillId="0" borderId="1" xfId="0" applyNumberFormat="1" applyFont="1" applyFill="1" applyAlignment="1">
      <alignment/>
    </xf>
    <xf numFmtId="176" fontId="4" fillId="0" borderId="0" xfId="0" applyNumberFormat="1" applyFont="1" applyAlignment="1">
      <alignment horizontal="right"/>
    </xf>
    <xf numFmtId="43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73" fontId="4" fillId="0" borderId="0" xfId="0" applyFont="1" applyAlignment="1" quotePrefix="1">
      <alignment horizontal="center"/>
    </xf>
    <xf numFmtId="173" fontId="4" fillId="0" borderId="0" xfId="0" applyFont="1" applyAlignment="1">
      <alignment horizontal="center"/>
    </xf>
    <xf numFmtId="3" fontId="4" fillId="0" borderId="0" xfId="0" applyFont="1" applyAlignment="1">
      <alignment horizontal="center"/>
    </xf>
    <xf numFmtId="41" fontId="2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173" fontId="4" fillId="0" borderId="0" xfId="0" applyFont="1" applyBorder="1" applyAlignment="1">
      <alignment horizontal="center"/>
    </xf>
    <xf numFmtId="173" fontId="4" fillId="0" borderId="0" xfId="0" applyFont="1" applyBorder="1" applyAlignment="1" quotePrefix="1">
      <alignment horizontal="center"/>
    </xf>
    <xf numFmtId="3" fontId="4" fillId="0" borderId="0" xfId="0" applyFont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38" fontId="4" fillId="0" borderId="0" xfId="0" applyNumberFormat="1" applyFont="1" applyAlignment="1">
      <alignment horizontal="center"/>
    </xf>
    <xf numFmtId="38" fontId="4" fillId="0" borderId="0" xfId="0" applyNumberFormat="1" applyFont="1" applyAlignment="1" quotePrefix="1">
      <alignment horizontal="center"/>
    </xf>
    <xf numFmtId="38" fontId="4" fillId="0" borderId="0" xfId="0" applyNumberFormat="1" applyFont="1" applyAlignment="1">
      <alignment horizontal="center"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4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41" fontId="4" fillId="0" borderId="1" xfId="0" applyNumberFormat="1" applyFont="1" applyAlignment="1">
      <alignment/>
    </xf>
    <xf numFmtId="41" fontId="4" fillId="0" borderId="2" xfId="0" applyNumberFormat="1" applyFont="1" applyAlignment="1">
      <alignment/>
    </xf>
    <xf numFmtId="41" fontId="4" fillId="0" borderId="3" xfId="0" applyNumberFormat="1" applyFont="1" applyAlignment="1">
      <alignment/>
    </xf>
    <xf numFmtId="41" fontId="3" fillId="0" borderId="0" xfId="0" applyNumberFormat="1" applyFont="1" applyAlignment="1">
      <alignment/>
    </xf>
    <xf numFmtId="41" fontId="8" fillId="0" borderId="0" xfId="0" applyNumberFormat="1" applyFont="1" applyFill="1" applyAlignment="1">
      <alignment/>
    </xf>
    <xf numFmtId="41" fontId="6" fillId="0" borderId="0" xfId="0" applyNumberFormat="1" applyFont="1" applyAlignment="1">
      <alignment horizontal="right"/>
    </xf>
    <xf numFmtId="174" fontId="4" fillId="0" borderId="3" xfId="0" applyFont="1" applyBorder="1" applyAlignment="1">
      <alignment vertical="center"/>
    </xf>
    <xf numFmtId="41" fontId="4" fillId="0" borderId="4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right"/>
    </xf>
    <xf numFmtId="3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 topLeftCell="A44">
      <selection activeCell="D58" sqref="D58"/>
    </sheetView>
  </sheetViews>
  <sheetFormatPr defaultColWidth="9.140625" defaultRowHeight="12.75"/>
  <cols>
    <col min="1" max="1" width="32.7109375" style="2" customWidth="1"/>
    <col min="2" max="2" width="5.7109375" style="2" customWidth="1"/>
    <col min="3" max="3" width="16.7109375" style="63" customWidth="1"/>
    <col min="4" max="4" width="20.140625" style="21" customWidth="1"/>
    <col min="5" max="16384" width="11.421875" style="2" customWidth="1"/>
  </cols>
  <sheetData>
    <row r="1" spans="1:4" ht="15.75">
      <c r="A1" s="1" t="s">
        <v>0</v>
      </c>
      <c r="B1" s="7"/>
      <c r="C1" s="58"/>
      <c r="D1" s="16"/>
    </row>
    <row r="2" spans="1:4" ht="12.75">
      <c r="A2" s="3" t="s">
        <v>1</v>
      </c>
      <c r="B2" s="7"/>
      <c r="C2" s="58"/>
      <c r="D2" s="16"/>
    </row>
    <row r="3" spans="1:4" ht="12.75">
      <c r="A3" s="3" t="s">
        <v>2</v>
      </c>
      <c r="B3" s="7"/>
      <c r="C3" s="58"/>
      <c r="D3" s="16"/>
    </row>
    <row r="4" spans="1:4" ht="15.75">
      <c r="A4" s="1" t="s">
        <v>3</v>
      </c>
      <c r="B4" s="7"/>
      <c r="C4" s="58"/>
      <c r="D4" s="16"/>
    </row>
    <row r="5" spans="1:4" ht="14.25">
      <c r="A5" s="8"/>
      <c r="B5" s="7"/>
      <c r="C5" s="65" t="s">
        <v>4</v>
      </c>
      <c r="D5" s="17" t="s">
        <v>5</v>
      </c>
    </row>
    <row r="6" spans="1:4" ht="12.75">
      <c r="A6" s="3"/>
      <c r="B6" s="7"/>
      <c r="C6" s="65" t="s">
        <v>6</v>
      </c>
      <c r="D6" s="17" t="s">
        <v>7</v>
      </c>
    </row>
    <row r="7" spans="1:4" ht="12.75">
      <c r="A7" s="3"/>
      <c r="B7" s="9" t="s">
        <v>8</v>
      </c>
      <c r="C7" s="59">
        <v>38077</v>
      </c>
      <c r="D7" s="22">
        <v>37711</v>
      </c>
    </row>
    <row r="8" spans="1:4" ht="12.75">
      <c r="A8" s="3"/>
      <c r="B8" s="7"/>
      <c r="C8" s="65" t="s">
        <v>9</v>
      </c>
      <c r="D8" s="17" t="s">
        <v>9</v>
      </c>
    </row>
    <row r="9" spans="1:4" ht="12.75">
      <c r="A9" s="3"/>
      <c r="B9" s="7"/>
      <c r="C9" s="58"/>
      <c r="D9" s="16"/>
    </row>
    <row r="10" spans="1:5" ht="12.75">
      <c r="A10" s="3" t="s">
        <v>10</v>
      </c>
      <c r="B10" s="7">
        <v>9</v>
      </c>
      <c r="C10" s="58">
        <v>19327</v>
      </c>
      <c r="D10" s="16">
        <v>20171</v>
      </c>
      <c r="E10" s="21"/>
    </row>
    <row r="11" spans="1:5" ht="12.75">
      <c r="A11" s="3" t="s">
        <v>11</v>
      </c>
      <c r="B11" s="7"/>
      <c r="C11" s="58">
        <v>22</v>
      </c>
      <c r="D11" s="16">
        <v>22</v>
      </c>
      <c r="E11" s="21"/>
    </row>
    <row r="12" spans="1:5" ht="12.75">
      <c r="A12" s="3" t="s">
        <v>12</v>
      </c>
      <c r="B12" s="7"/>
      <c r="C12" s="58">
        <v>2270</v>
      </c>
      <c r="D12" s="16">
        <v>2418</v>
      </c>
      <c r="E12" s="21"/>
    </row>
    <row r="13" spans="1:4" ht="12.75">
      <c r="A13" s="3"/>
      <c r="B13" s="7"/>
      <c r="C13" s="58"/>
      <c r="D13" s="16"/>
    </row>
    <row r="14" spans="1:4" ht="12.75">
      <c r="A14" s="5" t="s">
        <v>13</v>
      </c>
      <c r="B14" s="7"/>
      <c r="C14" s="58"/>
      <c r="D14" s="16"/>
    </row>
    <row r="15" spans="1:5" ht="12.75">
      <c r="A15" s="3" t="s">
        <v>14</v>
      </c>
      <c r="B15" s="7"/>
      <c r="C15" s="58">
        <v>9844</v>
      </c>
      <c r="D15" s="16">
        <v>26318</v>
      </c>
      <c r="E15" s="21"/>
    </row>
    <row r="16" spans="1:5" ht="12.75">
      <c r="A16" s="3" t="s">
        <v>15</v>
      </c>
      <c r="B16" s="7">
        <v>13</v>
      </c>
      <c r="C16" s="58">
        <v>6363</v>
      </c>
      <c r="D16" s="16">
        <v>6745</v>
      </c>
      <c r="E16" s="21"/>
    </row>
    <row r="17" spans="1:6" ht="12.75">
      <c r="A17" s="3" t="s">
        <v>16</v>
      </c>
      <c r="B17" s="7"/>
      <c r="C17" s="58">
        <v>42397</v>
      </c>
      <c r="D17" s="16">
        <v>50908</v>
      </c>
      <c r="E17" s="21"/>
      <c r="F17" s="21"/>
    </row>
    <row r="18" spans="1:5" ht="12.75">
      <c r="A18" s="3" t="s">
        <v>121</v>
      </c>
      <c r="B18" s="7"/>
      <c r="C18" s="58">
        <v>4686</v>
      </c>
      <c r="D18" s="16">
        <v>0</v>
      </c>
      <c r="E18" s="21"/>
    </row>
    <row r="19" spans="1:6" ht="12.75">
      <c r="A19" s="3" t="s">
        <v>17</v>
      </c>
      <c r="B19" s="7"/>
      <c r="C19" s="58">
        <v>12773</v>
      </c>
      <c r="D19" s="16">
        <v>5601</v>
      </c>
      <c r="E19" s="21"/>
      <c r="F19" s="21"/>
    </row>
    <row r="20" spans="1:6" ht="12.75">
      <c r="A20" s="3" t="s">
        <v>97</v>
      </c>
      <c r="B20" s="7"/>
      <c r="C20" s="58">
        <v>533</v>
      </c>
      <c r="D20" s="16">
        <v>2451</v>
      </c>
      <c r="E20" s="21"/>
      <c r="F20" s="21"/>
    </row>
    <row r="21" spans="1:5" ht="12.75">
      <c r="A21" s="3" t="s">
        <v>18</v>
      </c>
      <c r="B21" s="7"/>
      <c r="C21" s="58">
        <v>1265</v>
      </c>
      <c r="D21" s="16">
        <v>1335</v>
      </c>
      <c r="E21" s="21"/>
    </row>
    <row r="22" spans="1:5" ht="12.75">
      <c r="A22" s="3" t="s">
        <v>19</v>
      </c>
      <c r="B22" s="7"/>
      <c r="C22" s="60">
        <v>2573</v>
      </c>
      <c r="D22" s="18">
        <v>1239</v>
      </c>
      <c r="E22" s="21"/>
    </row>
    <row r="23" spans="1:4" ht="12.75">
      <c r="A23" s="3"/>
      <c r="B23" s="7"/>
      <c r="C23" s="58">
        <f>SUM(C15:C22)</f>
        <v>80434</v>
      </c>
      <c r="D23" s="16">
        <f>SUM(D15:D22)</f>
        <v>94597</v>
      </c>
    </row>
    <row r="24" spans="1:4" ht="12.75">
      <c r="A24" s="3"/>
      <c r="B24" s="7"/>
      <c r="C24" s="58"/>
      <c r="D24" s="16"/>
    </row>
    <row r="25" spans="1:4" ht="12.75">
      <c r="A25" s="5" t="s">
        <v>20</v>
      </c>
      <c r="B25" s="7"/>
      <c r="C25" s="58"/>
      <c r="D25" s="16"/>
    </row>
    <row r="26" spans="1:5" ht="12.75">
      <c r="A26" s="3" t="s">
        <v>102</v>
      </c>
      <c r="B26" s="7"/>
      <c r="C26" s="58">
        <v>2344</v>
      </c>
      <c r="D26" s="16">
        <v>3331</v>
      </c>
      <c r="E26" s="21"/>
    </row>
    <row r="27" spans="1:5" ht="12.75">
      <c r="A27" s="3" t="s">
        <v>21</v>
      </c>
      <c r="B27" s="7"/>
      <c r="C27" s="58">
        <v>24268</v>
      </c>
      <c r="D27" s="16">
        <v>24130</v>
      </c>
      <c r="E27" s="21"/>
    </row>
    <row r="28" spans="1:5" ht="12.75">
      <c r="A28" s="3" t="s">
        <v>22</v>
      </c>
      <c r="B28" s="7"/>
      <c r="C28" s="58">
        <v>8730</v>
      </c>
      <c r="D28" s="16">
        <v>3770</v>
      </c>
      <c r="E28" s="21"/>
    </row>
    <row r="29" spans="1:5" ht="12.75">
      <c r="A29" s="3" t="s">
        <v>23</v>
      </c>
      <c r="B29" s="7"/>
      <c r="C29" s="58">
        <v>3484</v>
      </c>
      <c r="D29" s="16">
        <v>3129</v>
      </c>
      <c r="E29" s="21"/>
    </row>
    <row r="30" spans="1:6" ht="12.75">
      <c r="A30" s="3" t="s">
        <v>24</v>
      </c>
      <c r="B30" s="7"/>
      <c r="C30" s="58">
        <v>427</v>
      </c>
      <c r="D30" s="16">
        <v>110</v>
      </c>
      <c r="E30" s="21"/>
      <c r="F30" s="21"/>
    </row>
    <row r="31" spans="1:5" ht="12.75">
      <c r="A31" s="3" t="s">
        <v>25</v>
      </c>
      <c r="B31" s="7"/>
      <c r="C31" s="58">
        <v>13981</v>
      </c>
      <c r="D31" s="16">
        <v>14651</v>
      </c>
      <c r="E31" s="21"/>
    </row>
    <row r="32" spans="1:5" ht="12.75">
      <c r="A32" s="3" t="s">
        <v>103</v>
      </c>
      <c r="B32" s="7"/>
      <c r="C32" s="58">
        <v>0</v>
      </c>
      <c r="D32" s="16">
        <v>1582</v>
      </c>
      <c r="E32" s="21"/>
    </row>
    <row r="33" spans="1:6" ht="12.75">
      <c r="A33" s="3" t="s">
        <v>26</v>
      </c>
      <c r="B33" s="7"/>
      <c r="C33" s="58">
        <v>333</v>
      </c>
      <c r="D33" s="16">
        <v>333</v>
      </c>
      <c r="E33" s="21"/>
      <c r="F33" s="21"/>
    </row>
    <row r="34" spans="1:6" ht="12.75">
      <c r="A34" s="3" t="s">
        <v>27</v>
      </c>
      <c r="B34" s="7"/>
      <c r="C34" s="60">
        <v>50</v>
      </c>
      <c r="D34" s="18">
        <v>3727</v>
      </c>
      <c r="E34" s="21"/>
      <c r="F34" s="21"/>
    </row>
    <row r="35" spans="1:4" ht="12.75">
      <c r="A35" s="3"/>
      <c r="B35" s="7"/>
      <c r="C35" s="58">
        <f>SUM(C26:C34)</f>
        <v>53617</v>
      </c>
      <c r="D35" s="16">
        <f>SUM(D26:D34)</f>
        <v>54763</v>
      </c>
    </row>
    <row r="36" spans="1:4" ht="12.75">
      <c r="A36" s="3"/>
      <c r="B36" s="7"/>
      <c r="C36" s="58"/>
      <c r="D36" s="16"/>
    </row>
    <row r="37" spans="1:4" ht="12.75">
      <c r="A37" s="3" t="s">
        <v>28</v>
      </c>
      <c r="B37" s="7"/>
      <c r="C37" s="58">
        <f>C23-C35</f>
        <v>26817</v>
      </c>
      <c r="D37" s="16">
        <f>D23-D35</f>
        <v>39834</v>
      </c>
    </row>
    <row r="38" spans="1:4" ht="12.75">
      <c r="A38" s="3"/>
      <c r="B38" s="7"/>
      <c r="C38" s="58"/>
      <c r="D38" s="16"/>
    </row>
    <row r="39" spans="1:4" ht="12.75">
      <c r="A39" s="3"/>
      <c r="B39" s="7"/>
      <c r="C39" s="61">
        <f>C37+C10+C11+C12</f>
        <v>48436</v>
      </c>
      <c r="D39" s="19">
        <f>D37+D10+D11+D12</f>
        <v>62445</v>
      </c>
    </row>
    <row r="40" spans="1:4" ht="12.75">
      <c r="A40" s="3"/>
      <c r="B40" s="7"/>
      <c r="C40" s="58"/>
      <c r="D40" s="16"/>
    </row>
    <row r="41" spans="1:4" ht="12.75">
      <c r="A41" s="3"/>
      <c r="B41" s="7"/>
      <c r="C41" s="58"/>
      <c r="D41" s="16"/>
    </row>
    <row r="42" spans="1:4" ht="12.75">
      <c r="A42" s="3" t="s">
        <v>29</v>
      </c>
      <c r="B42" s="7"/>
      <c r="C42" s="58"/>
      <c r="D42" s="16"/>
    </row>
    <row r="43" spans="1:4" ht="12.75">
      <c r="A43" s="3" t="s">
        <v>30</v>
      </c>
      <c r="B43" s="7"/>
      <c r="C43" s="58"/>
      <c r="D43" s="16"/>
    </row>
    <row r="44" spans="1:4" ht="12.75">
      <c r="A44" s="3" t="s">
        <v>31</v>
      </c>
      <c r="B44" s="7"/>
      <c r="C44" s="58">
        <v>40000</v>
      </c>
      <c r="D44" s="16">
        <v>30000</v>
      </c>
    </row>
    <row r="45" spans="1:4" ht="12.75">
      <c r="A45" s="3" t="s">
        <v>32</v>
      </c>
      <c r="B45" s="7"/>
      <c r="C45" s="58">
        <v>4186</v>
      </c>
      <c r="D45" s="16">
        <v>4191</v>
      </c>
    </row>
    <row r="46" spans="1:4" ht="12.75">
      <c r="A46" s="3" t="s">
        <v>33</v>
      </c>
      <c r="B46" s="7"/>
      <c r="C46" s="58">
        <v>5394</v>
      </c>
      <c r="D46" s="16">
        <v>8609</v>
      </c>
    </row>
    <row r="47" spans="1:4" ht="12.75">
      <c r="A47" s="3" t="s">
        <v>34</v>
      </c>
      <c r="B47" s="7"/>
      <c r="C47" s="60">
        <f>'Stat of changes in equity'!E18</f>
        <v>-7126</v>
      </c>
      <c r="D47" s="18">
        <v>15155</v>
      </c>
    </row>
    <row r="48" spans="1:4" ht="12.75">
      <c r="A48" s="3"/>
      <c r="B48" s="7"/>
      <c r="C48" s="58">
        <f>SUM(C44:C47)</f>
        <v>42454</v>
      </c>
      <c r="D48" s="16">
        <f>SUM(D44:D47)</f>
        <v>57955</v>
      </c>
    </row>
    <row r="49" spans="1:4" ht="12.75">
      <c r="A49" s="3"/>
      <c r="B49" s="7"/>
      <c r="C49" s="58"/>
      <c r="D49" s="16"/>
    </row>
    <row r="50" spans="1:4" ht="12.75">
      <c r="A50" s="3" t="s">
        <v>35</v>
      </c>
      <c r="B50" s="7"/>
      <c r="C50" s="58">
        <v>4289</v>
      </c>
      <c r="D50" s="16">
        <v>3702</v>
      </c>
    </row>
    <row r="51" spans="1:4" ht="12.75">
      <c r="A51" s="3"/>
      <c r="B51" s="7"/>
      <c r="C51" s="58"/>
      <c r="D51" s="16"/>
    </row>
    <row r="52" spans="1:4" ht="12.75">
      <c r="A52" s="5" t="s">
        <v>36</v>
      </c>
      <c r="B52" s="7"/>
      <c r="C52" s="58"/>
      <c r="D52" s="16"/>
    </row>
    <row r="53" spans="1:6" ht="12.75">
      <c r="A53" s="3" t="s">
        <v>26</v>
      </c>
      <c r="B53" s="7"/>
      <c r="C53" s="58">
        <v>150</v>
      </c>
      <c r="D53" s="16">
        <v>430</v>
      </c>
      <c r="E53" s="21"/>
      <c r="F53" s="21"/>
    </row>
    <row r="54" spans="1:6" ht="12.75">
      <c r="A54" s="3" t="s">
        <v>37</v>
      </c>
      <c r="B54" s="7"/>
      <c r="C54" s="58">
        <v>1434</v>
      </c>
      <c r="D54" s="16">
        <v>249</v>
      </c>
      <c r="E54" s="21"/>
      <c r="F54" s="21"/>
    </row>
    <row r="55" spans="1:5" ht="12.75">
      <c r="A55" s="3" t="s">
        <v>38</v>
      </c>
      <c r="B55" s="7"/>
      <c r="C55" s="58">
        <v>109</v>
      </c>
      <c r="D55" s="16">
        <v>109</v>
      </c>
      <c r="E55" s="21"/>
    </row>
    <row r="56" spans="1:4" ht="12.75">
      <c r="A56" s="3"/>
      <c r="B56" s="7"/>
      <c r="C56" s="62">
        <f>SUM(C48:C55)</f>
        <v>48436</v>
      </c>
      <c r="D56" s="20">
        <f>SUM(D48:D55)</f>
        <v>62445</v>
      </c>
    </row>
    <row r="57" spans="1:4" ht="12.75">
      <c r="A57" s="3"/>
      <c r="B57" s="7"/>
      <c r="C57" s="58">
        <f>C56-C39</f>
        <v>0</v>
      </c>
      <c r="D57" s="16">
        <f>D56-D39</f>
        <v>0</v>
      </c>
    </row>
    <row r="58" spans="1:4" ht="12.75">
      <c r="A58" s="3" t="s">
        <v>39</v>
      </c>
      <c r="B58" s="7"/>
      <c r="C58" s="35">
        <f>(C48-C12)/C44</f>
        <v>1.0046</v>
      </c>
      <c r="D58" s="35">
        <f>(D48-D12)/30000</f>
        <v>1.8512333333333333</v>
      </c>
    </row>
    <row r="59" spans="1:4" ht="12.75">
      <c r="A59" s="3"/>
      <c r="B59" s="7"/>
      <c r="C59" s="58"/>
      <c r="D59" s="16"/>
    </row>
    <row r="60" spans="1:4" ht="12.75">
      <c r="A60" s="3"/>
      <c r="B60" s="7"/>
      <c r="C60" s="58"/>
      <c r="D60" s="16"/>
    </row>
    <row r="61" spans="1:4" ht="12.75">
      <c r="A61" s="3" t="s">
        <v>40</v>
      </c>
      <c r="B61" s="7"/>
      <c r="C61" s="58"/>
      <c r="D61" s="16"/>
    </row>
    <row r="62" spans="1:4" ht="12.75">
      <c r="A62" s="3" t="s">
        <v>98</v>
      </c>
      <c r="B62" s="7"/>
      <c r="C62" s="58"/>
      <c r="D62" s="16"/>
    </row>
  </sheetData>
  <printOptions/>
  <pageMargins left="0.75" right="0.75" top="0.5" bottom="0.5" header="0" footer="0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6"/>
  <sheetViews>
    <sheetView workbookViewId="0" topLeftCell="A53">
      <selection activeCell="A54" sqref="A54"/>
    </sheetView>
  </sheetViews>
  <sheetFormatPr defaultColWidth="9.140625" defaultRowHeight="12.75"/>
  <cols>
    <col min="1" max="1" width="52.57421875" style="2" customWidth="1"/>
    <col min="2" max="2" width="14.8515625" style="21" customWidth="1"/>
    <col min="3" max="3" width="3.28125" style="50" customWidth="1"/>
    <col min="4" max="4" width="12.421875" style="51" bestFit="1" customWidth="1"/>
    <col min="5" max="16384" width="11.421875" style="2" customWidth="1"/>
  </cols>
  <sheetData>
    <row r="1" spans="1:3" ht="15.75">
      <c r="A1" s="1" t="s">
        <v>0</v>
      </c>
      <c r="B1" s="26"/>
      <c r="C1" s="42"/>
    </row>
    <row r="2" spans="1:3" ht="14.25">
      <c r="A2" s="3" t="s">
        <v>1</v>
      </c>
      <c r="B2" s="26"/>
      <c r="C2" s="42"/>
    </row>
    <row r="3" spans="1:3" ht="14.25">
      <c r="A3" s="3" t="s">
        <v>2</v>
      </c>
      <c r="B3" s="26"/>
      <c r="C3" s="42"/>
    </row>
    <row r="4" spans="1:3" ht="15.75">
      <c r="A4" s="1" t="s">
        <v>118</v>
      </c>
      <c r="B4" s="26"/>
      <c r="C4" s="42"/>
    </row>
    <row r="5" spans="1:3" ht="15.75">
      <c r="A5" s="1" t="s">
        <v>127</v>
      </c>
      <c r="B5" s="26"/>
      <c r="C5" s="42"/>
    </row>
    <row r="6" spans="1:3" ht="12.75">
      <c r="A6" s="3"/>
      <c r="B6" s="27"/>
      <c r="C6" s="43"/>
    </row>
    <row r="7" spans="1:4" ht="12.75">
      <c r="A7" s="3"/>
      <c r="B7" s="38" t="s">
        <v>106</v>
      </c>
      <c r="C7" s="44"/>
      <c r="D7" s="52" t="s">
        <v>112</v>
      </c>
    </row>
    <row r="8" spans="1:4" ht="12.75">
      <c r="A8" s="3"/>
      <c r="B8" s="38" t="s">
        <v>107</v>
      </c>
      <c r="C8" s="44"/>
      <c r="D8" s="52" t="s">
        <v>109</v>
      </c>
    </row>
    <row r="9" spans="1:4" ht="12.75">
      <c r="A9" s="3"/>
      <c r="B9" s="40" t="s">
        <v>110</v>
      </c>
      <c r="C9" s="45"/>
      <c r="D9" s="52" t="s">
        <v>111</v>
      </c>
    </row>
    <row r="10" spans="1:4" ht="12.75">
      <c r="A10" s="3"/>
      <c r="B10" s="39" t="s">
        <v>126</v>
      </c>
      <c r="C10" s="46"/>
      <c r="D10" s="53" t="s">
        <v>125</v>
      </c>
    </row>
    <row r="11" spans="1:4" ht="12.75">
      <c r="A11" s="3"/>
      <c r="B11" s="41" t="s">
        <v>9</v>
      </c>
      <c r="C11" s="47"/>
      <c r="D11" s="54" t="s">
        <v>9</v>
      </c>
    </row>
    <row r="12" spans="1:3" ht="12.75">
      <c r="A12" s="5" t="s">
        <v>63</v>
      </c>
      <c r="B12" s="27"/>
      <c r="C12" s="43"/>
    </row>
    <row r="13" spans="1:3" ht="12.75">
      <c r="A13" s="3"/>
      <c r="B13" s="27"/>
      <c r="C13" s="43"/>
    </row>
    <row r="14" spans="1:4" ht="12.75">
      <c r="A14" s="3" t="s">
        <v>64</v>
      </c>
      <c r="B14" s="27">
        <f>'Income Statement'!D19</f>
        <v>-16133</v>
      </c>
      <c r="C14" s="43"/>
      <c r="D14" s="21">
        <v>3902</v>
      </c>
    </row>
    <row r="15" spans="1:4" ht="12.75">
      <c r="A15" s="3" t="s">
        <v>65</v>
      </c>
      <c r="B15" s="27"/>
      <c r="C15" s="43"/>
      <c r="D15" s="21"/>
    </row>
    <row r="16" spans="1:4" ht="12.75">
      <c r="A16" s="3" t="s">
        <v>66</v>
      </c>
      <c r="B16" s="27">
        <v>148</v>
      </c>
      <c r="C16" s="43"/>
      <c r="D16" s="21">
        <v>148</v>
      </c>
    </row>
    <row r="17" spans="1:4" ht="12.75">
      <c r="A17" s="3" t="s">
        <v>128</v>
      </c>
      <c r="B17" s="27">
        <v>0</v>
      </c>
      <c r="C17" s="43"/>
      <c r="D17" s="21">
        <v>63</v>
      </c>
    </row>
    <row r="18" spans="1:5" ht="12.75">
      <c r="A18" s="3" t="s">
        <v>67</v>
      </c>
      <c r="B18" s="27">
        <v>1055</v>
      </c>
      <c r="C18" s="43"/>
      <c r="D18" s="21">
        <v>1292</v>
      </c>
      <c r="E18" s="21"/>
    </row>
    <row r="19" spans="1:5" s="33" customFormat="1" ht="12.75">
      <c r="A19" s="31" t="s">
        <v>120</v>
      </c>
      <c r="B19" s="32">
        <v>-324</v>
      </c>
      <c r="C19" s="48"/>
      <c r="D19" s="55">
        <v>-54</v>
      </c>
      <c r="E19" s="21"/>
    </row>
    <row r="20" spans="1:4" ht="12.75">
      <c r="A20" s="3" t="s">
        <v>68</v>
      </c>
      <c r="B20" s="27">
        <v>1345</v>
      </c>
      <c r="C20" s="43"/>
      <c r="D20" s="21">
        <v>1632</v>
      </c>
    </row>
    <row r="21" spans="1:4" ht="12.75">
      <c r="A21" s="3" t="s">
        <v>69</v>
      </c>
      <c r="B21" s="27">
        <v>-47</v>
      </c>
      <c r="C21" s="43"/>
      <c r="D21" s="21">
        <v>-63</v>
      </c>
    </row>
    <row r="22" spans="1:5" ht="12.75">
      <c r="A22" s="3" t="s">
        <v>70</v>
      </c>
      <c r="B22" s="67">
        <v>619</v>
      </c>
      <c r="C22" s="43"/>
      <c r="D22" s="67">
        <v>13</v>
      </c>
      <c r="E22" s="21"/>
    </row>
    <row r="23" spans="1:4" ht="12.75">
      <c r="A23" s="3" t="s">
        <v>71</v>
      </c>
      <c r="B23" s="27">
        <f>SUM(B12:B22)</f>
        <v>-13337</v>
      </c>
      <c r="C23" s="43"/>
      <c r="D23" s="27">
        <f>SUM(D12:D22)</f>
        <v>6933</v>
      </c>
    </row>
    <row r="24" spans="1:4" ht="12.75">
      <c r="A24" s="3"/>
      <c r="B24" s="27"/>
      <c r="C24" s="43"/>
      <c r="D24" s="21"/>
    </row>
    <row r="25" spans="1:4" ht="12.75">
      <c r="A25" s="3" t="s">
        <v>72</v>
      </c>
      <c r="B25" s="27"/>
      <c r="C25" s="43"/>
      <c r="D25" s="21"/>
    </row>
    <row r="26" spans="1:4" ht="12.75">
      <c r="A26" s="3" t="s">
        <v>73</v>
      </c>
      <c r="B26" s="27">
        <v>382</v>
      </c>
      <c r="C26" s="43"/>
      <c r="D26" s="21">
        <v>-1408</v>
      </c>
    </row>
    <row r="27" spans="1:4" ht="12.75">
      <c r="A27" s="3" t="s">
        <v>74</v>
      </c>
      <c r="B27" s="27">
        <v>16474</v>
      </c>
      <c r="C27" s="43"/>
      <c r="D27" s="21">
        <v>-4432</v>
      </c>
    </row>
    <row r="28" spans="1:4" ht="12.75">
      <c r="A28" s="3" t="s">
        <v>100</v>
      </c>
      <c r="B28" s="27">
        <v>-987</v>
      </c>
      <c r="C28" s="43"/>
      <c r="D28" s="21">
        <v>-121</v>
      </c>
    </row>
    <row r="29" spans="1:4" ht="12.75">
      <c r="A29" s="3" t="s">
        <v>122</v>
      </c>
      <c r="B29" s="27">
        <v>-4686</v>
      </c>
      <c r="C29" s="43"/>
      <c r="D29" s="21">
        <v>0</v>
      </c>
    </row>
    <row r="30" spans="1:4" ht="12.75">
      <c r="A30" s="3" t="s">
        <v>75</v>
      </c>
      <c r="B30" s="27">
        <v>1339</v>
      </c>
      <c r="C30" s="43"/>
      <c r="D30" s="21">
        <f>790+92</f>
        <v>882</v>
      </c>
    </row>
    <row r="31" spans="1:4" ht="12.75">
      <c r="A31" s="3" t="s">
        <v>76</v>
      </c>
      <c r="B31" s="28">
        <v>5098</v>
      </c>
      <c r="C31" s="43"/>
      <c r="D31" s="57">
        <v>494</v>
      </c>
    </row>
    <row r="32" spans="1:4" ht="12.75">
      <c r="A32" s="3" t="s">
        <v>77</v>
      </c>
      <c r="B32" s="27">
        <f>SUM(B23:B31)</f>
        <v>4283</v>
      </c>
      <c r="C32" s="43"/>
      <c r="D32" s="27">
        <f>SUM(D23:D31)</f>
        <v>2348</v>
      </c>
    </row>
    <row r="33" spans="1:4" s="33" customFormat="1" ht="12.75">
      <c r="A33" s="31" t="s">
        <v>78</v>
      </c>
      <c r="B33" s="34">
        <v>-535</v>
      </c>
      <c r="C33" s="48"/>
      <c r="D33" s="34">
        <v>-942</v>
      </c>
    </row>
    <row r="34" spans="1:4" ht="12.75">
      <c r="A34" s="5" t="s">
        <v>79</v>
      </c>
      <c r="B34" s="29">
        <f>B32+B33</f>
        <v>3748</v>
      </c>
      <c r="C34" s="43"/>
      <c r="D34" s="29">
        <f>D32+D33</f>
        <v>1406</v>
      </c>
    </row>
    <row r="35" spans="1:4" ht="26.25" customHeight="1">
      <c r="A35" s="5" t="s">
        <v>80</v>
      </c>
      <c r="B35" s="27"/>
      <c r="C35" s="43"/>
      <c r="D35" s="21"/>
    </row>
    <row r="36" spans="1:4" ht="12.75">
      <c r="A36" s="3" t="s">
        <v>81</v>
      </c>
      <c r="B36" s="27">
        <v>47</v>
      </c>
      <c r="C36" s="43"/>
      <c r="D36" s="21">
        <v>63</v>
      </c>
    </row>
    <row r="37" spans="1:5" s="33" customFormat="1" ht="12.75">
      <c r="A37" s="31" t="s">
        <v>82</v>
      </c>
      <c r="B37" s="64">
        <v>4346</v>
      </c>
      <c r="C37" s="48"/>
      <c r="D37" s="55">
        <v>215</v>
      </c>
      <c r="E37" s="55"/>
    </row>
    <row r="38" spans="1:5" s="33" customFormat="1" ht="12.75">
      <c r="A38" s="31" t="s">
        <v>83</v>
      </c>
      <c r="B38" s="64">
        <v>-4852</v>
      </c>
      <c r="C38" s="48"/>
      <c r="D38" s="55">
        <v>-292</v>
      </c>
      <c r="E38" s="55"/>
    </row>
    <row r="39" spans="1:4" ht="12.75">
      <c r="A39" s="3" t="s">
        <v>84</v>
      </c>
      <c r="B39" s="27">
        <v>70</v>
      </c>
      <c r="C39" s="43"/>
      <c r="D39" s="21">
        <v>2027</v>
      </c>
    </row>
    <row r="40" spans="1:4" ht="12.75">
      <c r="A40" s="5" t="s">
        <v>85</v>
      </c>
      <c r="B40" s="29">
        <f>SUM(B36:B39)</f>
        <v>-389</v>
      </c>
      <c r="C40" s="43"/>
      <c r="D40" s="29">
        <f>SUM(D36:D39)</f>
        <v>2013</v>
      </c>
    </row>
    <row r="41" spans="1:4" ht="27" customHeight="1">
      <c r="A41" s="5" t="s">
        <v>86</v>
      </c>
      <c r="B41" s="27"/>
      <c r="C41" s="43"/>
      <c r="D41" s="21"/>
    </row>
    <row r="42" spans="1:4" ht="12.75">
      <c r="A42" s="3" t="s">
        <v>114</v>
      </c>
      <c r="B42" s="27">
        <v>355</v>
      </c>
      <c r="C42" s="43"/>
      <c r="D42" s="21">
        <v>127</v>
      </c>
    </row>
    <row r="43" spans="1:4" ht="12.75">
      <c r="A43" s="3" t="s">
        <v>123</v>
      </c>
      <c r="B43" s="27">
        <v>-280</v>
      </c>
      <c r="C43" s="43"/>
      <c r="D43" s="21">
        <v>763</v>
      </c>
    </row>
    <row r="44" spans="1:4" ht="12.75">
      <c r="A44" s="3" t="s">
        <v>129</v>
      </c>
      <c r="B44" s="27"/>
      <c r="C44" s="43"/>
      <c r="D44" s="21">
        <v>-15</v>
      </c>
    </row>
    <row r="45" spans="1:4" ht="12.75">
      <c r="A45" s="3" t="s">
        <v>87</v>
      </c>
      <c r="B45" s="27">
        <v>-1582</v>
      </c>
      <c r="C45" s="43"/>
      <c r="D45" s="21">
        <v>-4228</v>
      </c>
    </row>
    <row r="46" spans="1:4" ht="12.75">
      <c r="A46" s="3" t="s">
        <v>117</v>
      </c>
      <c r="B46" s="27">
        <v>-5</v>
      </c>
      <c r="C46" s="43"/>
      <c r="D46" s="21">
        <v>0</v>
      </c>
    </row>
    <row r="47" spans="1:4" ht="12.75">
      <c r="A47" s="3" t="s">
        <v>124</v>
      </c>
      <c r="B47" s="27">
        <v>1704</v>
      </c>
      <c r="C47" s="43"/>
      <c r="D47" s="21">
        <v>0</v>
      </c>
    </row>
    <row r="48" spans="1:4" ht="12.75">
      <c r="A48" s="3" t="s">
        <v>88</v>
      </c>
      <c r="B48" s="27">
        <f>-180-22</f>
        <v>-202</v>
      </c>
      <c r="C48" s="43"/>
      <c r="D48" s="21">
        <v>-124</v>
      </c>
    </row>
    <row r="49" spans="1:4" ht="12.75">
      <c r="A49" s="3"/>
      <c r="B49" s="27"/>
      <c r="C49" s="43"/>
      <c r="D49" s="21"/>
    </row>
    <row r="50" spans="1:4" ht="12.75">
      <c r="A50" s="3" t="s">
        <v>89</v>
      </c>
      <c r="B50" s="27">
        <f>'Income Statement'!D17</f>
        <v>-1345</v>
      </c>
      <c r="C50" s="43"/>
      <c r="D50" s="21">
        <v>-1622</v>
      </c>
    </row>
    <row r="51" spans="1:4" ht="12.75">
      <c r="A51" s="5" t="s">
        <v>90</v>
      </c>
      <c r="B51" s="29">
        <f>SUM(B42:B50)</f>
        <v>-1355</v>
      </c>
      <c r="C51" s="43"/>
      <c r="D51" s="29">
        <f>SUM(D42:D50)</f>
        <v>-5099</v>
      </c>
    </row>
    <row r="52" spans="1:4" ht="27" customHeight="1">
      <c r="A52" s="3" t="s">
        <v>91</v>
      </c>
      <c r="B52" s="27">
        <f>B34+B40+B51</f>
        <v>2004</v>
      </c>
      <c r="C52" s="43"/>
      <c r="D52" s="27">
        <f>D34+D40+D51</f>
        <v>-1680</v>
      </c>
    </row>
    <row r="53" spans="1:4" ht="23.25" customHeight="1">
      <c r="A53" s="3" t="s">
        <v>92</v>
      </c>
      <c r="B53" s="27">
        <f>'Balance Sheet'!D22-'Balance Sheet'!D31</f>
        <v>-13412</v>
      </c>
      <c r="C53" s="43"/>
      <c r="D53" s="21">
        <v>-11732</v>
      </c>
    </row>
    <row r="54" spans="1:4" ht="24" customHeight="1" thickBot="1">
      <c r="A54" s="3" t="s">
        <v>131</v>
      </c>
      <c r="B54" s="30">
        <f>B53+B52</f>
        <v>-11408</v>
      </c>
      <c r="C54" s="43"/>
      <c r="D54" s="30">
        <f>D53+D52</f>
        <v>-13412</v>
      </c>
    </row>
    <row r="55" spans="1:4" ht="13.5" thickTop="1">
      <c r="A55" s="3"/>
      <c r="B55" s="27"/>
      <c r="C55" s="43"/>
      <c r="D55" s="21"/>
    </row>
    <row r="56" spans="1:4" ht="12.75">
      <c r="A56" s="5" t="s">
        <v>93</v>
      </c>
      <c r="B56" s="27"/>
      <c r="C56" s="43"/>
      <c r="D56" s="21"/>
    </row>
    <row r="57" spans="1:4" ht="12.75">
      <c r="A57" s="3" t="s">
        <v>94</v>
      </c>
      <c r="B57" s="27"/>
      <c r="C57" s="43"/>
      <c r="D57" s="21"/>
    </row>
    <row r="58" spans="1:4" ht="12.75">
      <c r="A58" s="3"/>
      <c r="B58" s="27"/>
      <c r="C58" s="43"/>
      <c r="D58" s="21"/>
    </row>
    <row r="59" spans="1:4" ht="12.75">
      <c r="A59" s="3"/>
      <c r="B59" s="68">
        <v>2004</v>
      </c>
      <c r="C59" s="69"/>
      <c r="D59" s="68">
        <v>2003</v>
      </c>
    </row>
    <row r="60" spans="1:4" ht="12.75">
      <c r="A60" s="3"/>
      <c r="B60" s="16" t="s">
        <v>9</v>
      </c>
      <c r="C60" s="49"/>
      <c r="D60" s="16" t="s">
        <v>9</v>
      </c>
    </row>
    <row r="61" spans="1:4" ht="12.75">
      <c r="A61" s="3"/>
      <c r="B61" s="27"/>
      <c r="C61" s="43"/>
      <c r="D61" s="21"/>
    </row>
    <row r="62" spans="1:4" ht="12.75">
      <c r="A62" s="3" t="s">
        <v>19</v>
      </c>
      <c r="B62" s="27">
        <f>'Balance Sheet'!C22</f>
        <v>2573</v>
      </c>
      <c r="C62" s="43"/>
      <c r="D62" s="21">
        <v>1239</v>
      </c>
    </row>
    <row r="63" spans="1:4" ht="12.75">
      <c r="A63" s="3" t="s">
        <v>25</v>
      </c>
      <c r="B63" s="27">
        <f>-'Balance Sheet'!C31</f>
        <v>-13981</v>
      </c>
      <c r="C63" s="43"/>
      <c r="D63" s="21">
        <v>-14651</v>
      </c>
    </row>
    <row r="64" spans="1:4" ht="13.5" thickBot="1">
      <c r="A64" s="3"/>
      <c r="B64" s="30">
        <f>SUM(B62:B63)</f>
        <v>-11408</v>
      </c>
      <c r="C64" s="43"/>
      <c r="D64" s="30">
        <f>SUM(D62:D63)</f>
        <v>-13412</v>
      </c>
    </row>
    <row r="65" spans="1:4" ht="13.5" thickTop="1">
      <c r="A65" s="3"/>
      <c r="B65" s="27"/>
      <c r="C65" s="43"/>
      <c r="D65" s="21"/>
    </row>
    <row r="66" spans="1:4" ht="12.75">
      <c r="A66" s="3" t="s">
        <v>95</v>
      </c>
      <c r="B66" s="27"/>
      <c r="C66" s="43"/>
      <c r="D66" s="21"/>
    </row>
    <row r="67" spans="1:4" ht="12.75">
      <c r="A67" s="3" t="s">
        <v>101</v>
      </c>
      <c r="B67" s="27"/>
      <c r="C67" s="43"/>
      <c r="D67" s="21"/>
    </row>
    <row r="68" ht="12.75">
      <c r="D68" s="21"/>
    </row>
    <row r="69" spans="2:4" s="33" customFormat="1" ht="12" customHeight="1">
      <c r="B69" s="55">
        <f>B54-B64</f>
        <v>0</v>
      </c>
      <c r="C69" s="56"/>
      <c r="D69" s="55">
        <f>D54-D64</f>
        <v>0</v>
      </c>
    </row>
    <row r="70" ht="12.75">
      <c r="D70" s="21"/>
    </row>
    <row r="71" ht="12.75">
      <c r="D71" s="21"/>
    </row>
    <row r="72" ht="12.75">
      <c r="D72" s="21"/>
    </row>
    <row r="73" ht="12.75">
      <c r="D73" s="21"/>
    </row>
    <row r="74" ht="12.75">
      <c r="D74" s="21"/>
    </row>
    <row r="75" ht="12.75">
      <c r="D75" s="21"/>
    </row>
    <row r="76" ht="12.75">
      <c r="D76" s="21"/>
    </row>
    <row r="77" ht="12.75">
      <c r="D77" s="21"/>
    </row>
    <row r="78" ht="12.75">
      <c r="D78" s="21"/>
    </row>
    <row r="79" ht="12.75">
      <c r="D79" s="21"/>
    </row>
    <row r="80" ht="12.75">
      <c r="D80" s="21"/>
    </row>
    <row r="81" ht="12.75">
      <c r="D81" s="21"/>
    </row>
    <row r="82" ht="12.75">
      <c r="D82" s="21"/>
    </row>
    <row r="83" ht="12.75">
      <c r="D83" s="21"/>
    </row>
    <row r="84" ht="12.75">
      <c r="D84" s="21"/>
    </row>
    <row r="85" ht="12.75">
      <c r="D85" s="21"/>
    </row>
    <row r="86" ht="12.75">
      <c r="D86" s="21"/>
    </row>
    <row r="87" ht="12.75">
      <c r="D87" s="21"/>
    </row>
    <row r="88" ht="12.75">
      <c r="D88" s="21"/>
    </row>
    <row r="89" ht="12.75">
      <c r="D89" s="21"/>
    </row>
    <row r="90" ht="12.75">
      <c r="D90" s="21"/>
    </row>
    <row r="91" ht="12.75">
      <c r="D91" s="21"/>
    </row>
    <row r="92" ht="12.75">
      <c r="D92" s="21"/>
    </row>
    <row r="93" ht="12.75">
      <c r="D93" s="21"/>
    </row>
    <row r="94" ht="12.75">
      <c r="D94" s="21"/>
    </row>
    <row r="95" ht="12.75">
      <c r="D95" s="21"/>
    </row>
    <row r="96" ht="12.75">
      <c r="D96" s="21"/>
    </row>
    <row r="97" ht="12.75">
      <c r="D97" s="21"/>
    </row>
    <row r="98" ht="12.75">
      <c r="D98" s="21"/>
    </row>
    <row r="99" ht="12.75">
      <c r="D99" s="21"/>
    </row>
    <row r="100" ht="12.75">
      <c r="D100" s="21"/>
    </row>
    <row r="101" ht="12.75">
      <c r="D101" s="21"/>
    </row>
    <row r="102" ht="12.75">
      <c r="D102" s="21"/>
    </row>
    <row r="103" ht="12.75">
      <c r="D103" s="21"/>
    </row>
    <row r="104" ht="12.75">
      <c r="D104" s="21"/>
    </row>
    <row r="105" ht="12.75">
      <c r="D105" s="21"/>
    </row>
    <row r="106" ht="12.75">
      <c r="D106" s="21"/>
    </row>
    <row r="107" ht="12.75">
      <c r="D107" s="21"/>
    </row>
    <row r="108" ht="12.75">
      <c r="D108" s="21"/>
    </row>
    <row r="109" ht="12.75">
      <c r="D109" s="21"/>
    </row>
    <row r="110" ht="12.75">
      <c r="D110" s="21"/>
    </row>
    <row r="111" ht="12.75">
      <c r="D111" s="21"/>
    </row>
    <row r="112" ht="12.75">
      <c r="D112" s="21"/>
    </row>
    <row r="113" ht="12.75">
      <c r="D113" s="21"/>
    </row>
    <row r="114" ht="12.75">
      <c r="D114" s="21"/>
    </row>
    <row r="115" ht="12.75">
      <c r="D115" s="21"/>
    </row>
    <row r="116" ht="12.75">
      <c r="D116" s="21"/>
    </row>
    <row r="117" ht="12.75">
      <c r="D117" s="21"/>
    </row>
    <row r="118" ht="12.75">
      <c r="D118" s="21"/>
    </row>
    <row r="119" ht="12.75">
      <c r="D119" s="21"/>
    </row>
    <row r="120" ht="12.75">
      <c r="D120" s="21"/>
    </row>
    <row r="121" ht="12.75">
      <c r="D121" s="21"/>
    </row>
    <row r="122" ht="12.75">
      <c r="D122" s="21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  <row r="138" ht="12.75">
      <c r="D138" s="21"/>
    </row>
    <row r="139" ht="12.75">
      <c r="D139" s="21"/>
    </row>
    <row r="140" ht="12.75">
      <c r="D140" s="21"/>
    </row>
    <row r="141" ht="12.75">
      <c r="D141" s="21"/>
    </row>
    <row r="142" ht="12.75">
      <c r="D142" s="21"/>
    </row>
    <row r="143" ht="12.75">
      <c r="D143" s="21"/>
    </row>
    <row r="144" ht="12.75">
      <c r="D144" s="21"/>
    </row>
    <row r="145" ht="12.75">
      <c r="D145" s="21"/>
    </row>
    <row r="146" ht="12.75">
      <c r="D146" s="21"/>
    </row>
    <row r="147" ht="12.75">
      <c r="D147" s="21"/>
    </row>
    <row r="148" ht="12.75">
      <c r="D148" s="21"/>
    </row>
    <row r="149" ht="12.75">
      <c r="D149" s="21"/>
    </row>
    <row r="150" ht="12.75">
      <c r="D150" s="21"/>
    </row>
    <row r="151" ht="12.75">
      <c r="D151" s="21"/>
    </row>
    <row r="152" ht="12.75">
      <c r="D152" s="21"/>
    </row>
    <row r="153" ht="12.75">
      <c r="D153" s="21"/>
    </row>
    <row r="154" ht="12.75">
      <c r="D154" s="21"/>
    </row>
    <row r="155" ht="12.75">
      <c r="D155" s="21"/>
    </row>
    <row r="156" ht="12.75">
      <c r="D156" s="21"/>
    </row>
    <row r="157" ht="12.75">
      <c r="D157" s="21"/>
    </row>
    <row r="158" ht="12.75">
      <c r="D158" s="21"/>
    </row>
    <row r="159" ht="12.75">
      <c r="D159" s="21"/>
    </row>
    <row r="160" ht="12.75">
      <c r="D160" s="21"/>
    </row>
    <row r="161" ht="12.75">
      <c r="D161" s="21"/>
    </row>
    <row r="162" ht="12.75">
      <c r="D162" s="21"/>
    </row>
    <row r="163" ht="12.75">
      <c r="D163" s="21"/>
    </row>
    <row r="164" ht="12.75">
      <c r="D164" s="21"/>
    </row>
    <row r="165" ht="12.75">
      <c r="D165" s="21"/>
    </row>
    <row r="166" ht="12.75">
      <c r="D166" s="21"/>
    </row>
    <row r="167" ht="12.75">
      <c r="D167" s="21"/>
    </row>
    <row r="168" ht="12.75">
      <c r="D168" s="21"/>
    </row>
    <row r="169" ht="12.75">
      <c r="D169" s="21"/>
    </row>
    <row r="170" ht="12.75">
      <c r="D170" s="21"/>
    </row>
    <row r="171" ht="12.75">
      <c r="D171" s="21"/>
    </row>
    <row r="172" ht="12.75">
      <c r="D172" s="21"/>
    </row>
    <row r="173" ht="12.75">
      <c r="D173" s="21"/>
    </row>
    <row r="174" ht="12.75">
      <c r="D174" s="21"/>
    </row>
    <row r="175" ht="12.75">
      <c r="D175" s="21"/>
    </row>
    <row r="176" ht="12.75">
      <c r="D176" s="21"/>
    </row>
    <row r="177" ht="12.75">
      <c r="D177" s="21"/>
    </row>
    <row r="178" ht="12.75">
      <c r="D178" s="21"/>
    </row>
    <row r="179" ht="12.75">
      <c r="D179" s="21"/>
    </row>
    <row r="180" ht="12.75">
      <c r="D180" s="21"/>
    </row>
    <row r="181" ht="12.75">
      <c r="D181" s="21"/>
    </row>
    <row r="182" ht="12.75">
      <c r="D182" s="21"/>
    </row>
    <row r="183" ht="12.75">
      <c r="D183" s="21"/>
    </row>
    <row r="184" ht="12.75">
      <c r="D184" s="21"/>
    </row>
    <row r="185" ht="12.75">
      <c r="D185" s="21"/>
    </row>
    <row r="186" ht="12.75">
      <c r="D186" s="21"/>
    </row>
    <row r="187" ht="12.75">
      <c r="D187" s="21"/>
    </row>
    <row r="188" ht="12.75">
      <c r="D188" s="21"/>
    </row>
    <row r="189" ht="12.75">
      <c r="D189" s="21"/>
    </row>
    <row r="190" ht="12.75">
      <c r="D190" s="21"/>
    </row>
    <row r="191" ht="12.75">
      <c r="D191" s="21"/>
    </row>
    <row r="192" ht="12.75">
      <c r="D192" s="21"/>
    </row>
    <row r="193" ht="12.75">
      <c r="D193" s="21"/>
    </row>
    <row r="194" ht="12.75">
      <c r="D194" s="21"/>
    </row>
    <row r="195" ht="12.75">
      <c r="D195" s="21"/>
    </row>
    <row r="196" ht="12.75">
      <c r="D196" s="21"/>
    </row>
    <row r="197" ht="12.75">
      <c r="D197" s="21"/>
    </row>
    <row r="198" ht="12.75">
      <c r="D198" s="21"/>
    </row>
    <row r="199" ht="12.75">
      <c r="D199" s="21"/>
    </row>
    <row r="200" ht="12.75">
      <c r="D200" s="21"/>
    </row>
    <row r="201" ht="12.75">
      <c r="D201" s="21"/>
    </row>
    <row r="202" ht="12.75">
      <c r="D202" s="21"/>
    </row>
    <row r="203" ht="12.75">
      <c r="D203" s="21"/>
    </row>
    <row r="204" ht="12.75">
      <c r="D204" s="21"/>
    </row>
    <row r="205" ht="12.75">
      <c r="D205" s="21"/>
    </row>
    <row r="206" ht="12.75">
      <c r="D206" s="21"/>
    </row>
    <row r="207" ht="12.75">
      <c r="D207" s="21"/>
    </row>
    <row r="208" ht="12.75">
      <c r="D208" s="21"/>
    </row>
    <row r="209" ht="12.75">
      <c r="D209" s="21"/>
    </row>
    <row r="210" ht="12.75">
      <c r="D210" s="21"/>
    </row>
    <row r="211" ht="12.75">
      <c r="D211" s="21"/>
    </row>
    <row r="212" ht="12.75">
      <c r="D212" s="21"/>
    </row>
    <row r="213" ht="12.75">
      <c r="D213" s="21"/>
    </row>
    <row r="214" ht="12.75">
      <c r="D214" s="21"/>
    </row>
    <row r="215" ht="12.75">
      <c r="D215" s="21"/>
    </row>
    <row r="216" ht="12.75">
      <c r="D216" s="21"/>
    </row>
    <row r="217" ht="12.75">
      <c r="D217" s="21"/>
    </row>
    <row r="218" ht="12.75">
      <c r="D218" s="21"/>
    </row>
    <row r="219" ht="12.75">
      <c r="D219" s="21"/>
    </row>
    <row r="220" ht="12.75">
      <c r="D220" s="21"/>
    </row>
    <row r="221" ht="12.75">
      <c r="D221" s="21"/>
    </row>
    <row r="222" ht="12.75">
      <c r="D222" s="21"/>
    </row>
    <row r="223" ht="12.75">
      <c r="D223" s="21"/>
    </row>
    <row r="224" ht="12.75">
      <c r="D224" s="21"/>
    </row>
    <row r="225" ht="12.75">
      <c r="D225" s="21"/>
    </row>
    <row r="226" ht="12.75">
      <c r="D226" s="21"/>
    </row>
    <row r="227" ht="12.75">
      <c r="D227" s="21"/>
    </row>
    <row r="228" ht="12.75">
      <c r="D228" s="21"/>
    </row>
    <row r="229" ht="12.75">
      <c r="D229" s="21"/>
    </row>
    <row r="230" ht="12.75">
      <c r="D230" s="21"/>
    </row>
    <row r="231" ht="12.75">
      <c r="D231" s="21"/>
    </row>
    <row r="232" ht="12.75">
      <c r="D232" s="21"/>
    </row>
    <row r="233" ht="12.75">
      <c r="D233" s="21"/>
    </row>
    <row r="234" ht="12.75">
      <c r="D234" s="21"/>
    </row>
    <row r="235" ht="12.75">
      <c r="D235" s="21"/>
    </row>
    <row r="236" ht="12.75">
      <c r="D236" s="21"/>
    </row>
    <row r="237" ht="12.75">
      <c r="D237" s="21"/>
    </row>
    <row r="238" ht="12.75">
      <c r="D238" s="21"/>
    </row>
    <row r="239" ht="12.75">
      <c r="D239" s="21"/>
    </row>
    <row r="240" ht="12.75">
      <c r="D240" s="21"/>
    </row>
    <row r="241" ht="12.75">
      <c r="D241" s="21"/>
    </row>
    <row r="242" ht="12.75">
      <c r="D242" s="21"/>
    </row>
    <row r="243" ht="12.75">
      <c r="D243" s="21"/>
    </row>
    <row r="244" ht="12.75">
      <c r="D244" s="21"/>
    </row>
    <row r="245" ht="12.75">
      <c r="D245" s="21"/>
    </row>
    <row r="246" ht="12.75">
      <c r="D246" s="21"/>
    </row>
    <row r="247" ht="12.75">
      <c r="D247" s="21"/>
    </row>
    <row r="248" ht="12.75">
      <c r="D248" s="21"/>
    </row>
    <row r="249" ht="12.75">
      <c r="D249" s="21"/>
    </row>
    <row r="250" ht="12.75">
      <c r="D250" s="21"/>
    </row>
    <row r="251" ht="12.75">
      <c r="D251" s="21"/>
    </row>
    <row r="252" ht="12.75">
      <c r="D252" s="21"/>
    </row>
    <row r="253" ht="12.75">
      <c r="D253" s="21"/>
    </row>
    <row r="254" ht="12.75">
      <c r="D254" s="21"/>
    </row>
    <row r="255" ht="12.75">
      <c r="D255" s="21"/>
    </row>
    <row r="256" ht="12.75">
      <c r="D256" s="21"/>
    </row>
    <row r="257" ht="12.75">
      <c r="D257" s="21"/>
    </row>
    <row r="258" ht="12.75">
      <c r="D258" s="21"/>
    </row>
    <row r="259" ht="12.75">
      <c r="D259" s="21"/>
    </row>
    <row r="260" ht="12.75">
      <c r="D260" s="21"/>
    </row>
    <row r="261" ht="12.75">
      <c r="D261" s="21"/>
    </row>
    <row r="262" ht="12.75">
      <c r="D262" s="21"/>
    </row>
    <row r="263" ht="12.75">
      <c r="D263" s="21"/>
    </row>
    <row r="264" ht="12.75">
      <c r="D264" s="21"/>
    </row>
    <row r="265" ht="12.75">
      <c r="D265" s="21"/>
    </row>
    <row r="266" ht="12.75">
      <c r="D266" s="21"/>
    </row>
  </sheetData>
  <printOptions/>
  <pageMargins left="0.75" right="0.75" top="1" bottom="1" header="0.511811023" footer="0.511811023"/>
  <pageSetup fitToHeight="1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23">
      <selection activeCell="A34" sqref="A34"/>
    </sheetView>
  </sheetViews>
  <sheetFormatPr defaultColWidth="9.140625" defaultRowHeight="12.75"/>
  <cols>
    <col min="1" max="1" width="33.57421875" style="2" customWidth="1"/>
    <col min="2" max="2" width="11.8515625" style="2" customWidth="1"/>
    <col min="3" max="3" width="13.28125" style="2" bestFit="1" customWidth="1"/>
    <col min="4" max="5" width="11.8515625" style="2" customWidth="1"/>
    <col min="6" max="16384" width="11.421875" style="2" customWidth="1"/>
  </cols>
  <sheetData>
    <row r="1" spans="1:5" ht="15.75">
      <c r="A1" s="1" t="s">
        <v>0</v>
      </c>
      <c r="B1" s="10"/>
      <c r="C1" s="10"/>
      <c r="D1" s="10"/>
      <c r="E1" s="10"/>
    </row>
    <row r="2" spans="1:5" ht="12.75">
      <c r="A2" s="3" t="s">
        <v>1</v>
      </c>
      <c r="B2" s="10"/>
      <c r="C2" s="10"/>
      <c r="D2" s="10"/>
      <c r="E2" s="10"/>
    </row>
    <row r="3" spans="1:5" ht="12.75">
      <c r="A3" s="3" t="s">
        <v>2</v>
      </c>
      <c r="B3" s="10"/>
      <c r="C3" s="10"/>
      <c r="D3" s="10"/>
      <c r="E3" s="10"/>
    </row>
    <row r="4" spans="1:5" ht="15.75">
      <c r="A4" s="1" t="s">
        <v>41</v>
      </c>
      <c r="B4" s="10"/>
      <c r="C4" s="10"/>
      <c r="D4" s="10"/>
      <c r="E4" s="10"/>
    </row>
    <row r="5" spans="1:5" ht="14.25">
      <c r="A5" s="8"/>
      <c r="B5" s="70" t="s">
        <v>104</v>
      </c>
      <c r="C5" s="70"/>
      <c r="D5" s="70" t="s">
        <v>105</v>
      </c>
      <c r="E5" s="70"/>
    </row>
    <row r="6" spans="1:5" ht="14.25">
      <c r="A6" s="8"/>
      <c r="B6" s="37"/>
      <c r="C6" s="37"/>
      <c r="D6" s="37"/>
      <c r="E6" s="37"/>
    </row>
    <row r="7" spans="1:5" ht="14.25">
      <c r="A7" s="8"/>
      <c r="B7" s="38" t="s">
        <v>106</v>
      </c>
      <c r="C7" s="38" t="s">
        <v>112</v>
      </c>
      <c r="D7" s="38" t="s">
        <v>106</v>
      </c>
      <c r="E7" s="38" t="s">
        <v>112</v>
      </c>
    </row>
    <row r="8" spans="1:5" ht="14.25">
      <c r="A8" s="8"/>
      <c r="B8" s="38" t="s">
        <v>107</v>
      </c>
      <c r="C8" s="38" t="s">
        <v>109</v>
      </c>
      <c r="D8" s="38" t="s">
        <v>107</v>
      </c>
      <c r="E8" s="38" t="s">
        <v>109</v>
      </c>
    </row>
    <row r="9" spans="1:5" ht="14.25">
      <c r="A9" s="8"/>
      <c r="B9" s="40" t="s">
        <v>108</v>
      </c>
      <c r="C9" s="40" t="s">
        <v>108</v>
      </c>
      <c r="D9" s="40" t="s">
        <v>110</v>
      </c>
      <c r="E9" s="40" t="s">
        <v>111</v>
      </c>
    </row>
    <row r="10" spans="1:5" ht="14.25">
      <c r="A10" s="8"/>
      <c r="B10" s="39" t="s">
        <v>126</v>
      </c>
      <c r="C10" s="39" t="s">
        <v>125</v>
      </c>
      <c r="D10" s="39" t="s">
        <v>126</v>
      </c>
      <c r="E10" s="39" t="s">
        <v>125</v>
      </c>
    </row>
    <row r="11" spans="1:5" ht="12.75">
      <c r="A11" s="3"/>
      <c r="B11" s="41" t="s">
        <v>9</v>
      </c>
      <c r="C11" s="41" t="s">
        <v>9</v>
      </c>
      <c r="D11" s="41" t="s">
        <v>9</v>
      </c>
      <c r="E11" s="41" t="s">
        <v>9</v>
      </c>
    </row>
    <row r="12" spans="1:5" ht="12.75">
      <c r="A12" s="3"/>
      <c r="B12" s="10"/>
      <c r="C12" s="10"/>
      <c r="D12" s="10"/>
      <c r="E12" s="10"/>
    </row>
    <row r="13" spans="1:5" ht="12.75">
      <c r="A13" s="3" t="s">
        <v>42</v>
      </c>
      <c r="B13" s="4">
        <v>17276</v>
      </c>
      <c r="C13" s="4">
        <v>23656</v>
      </c>
      <c r="D13" s="4">
        <v>118665</v>
      </c>
      <c r="E13" s="4">
        <v>93471</v>
      </c>
    </row>
    <row r="14" spans="1:5" ht="12.75">
      <c r="A14" s="3"/>
      <c r="B14" s="4"/>
      <c r="C14" s="4"/>
      <c r="D14" s="4"/>
      <c r="E14" s="4"/>
    </row>
    <row r="15" spans="1:5" ht="12.75">
      <c r="A15" s="3" t="s">
        <v>43</v>
      </c>
      <c r="B15" s="4">
        <v>-18429</v>
      </c>
      <c r="C15" s="4">
        <v>3466</v>
      </c>
      <c r="D15" s="4">
        <v>-14835</v>
      </c>
      <c r="E15" s="4">
        <v>5471</v>
      </c>
    </row>
    <row r="16" spans="1:5" ht="12.75">
      <c r="A16" s="3"/>
      <c r="B16" s="4"/>
      <c r="C16" s="4"/>
      <c r="D16" s="4"/>
      <c r="E16" s="4"/>
    </row>
    <row r="17" spans="1:5" ht="12.75">
      <c r="A17" s="3" t="s">
        <v>44</v>
      </c>
      <c r="B17" s="4">
        <v>-325</v>
      </c>
      <c r="C17" s="4">
        <v>-403</v>
      </c>
      <c r="D17" s="4">
        <v>-1345</v>
      </c>
      <c r="E17" s="4">
        <v>-1632</v>
      </c>
    </row>
    <row r="18" spans="1:5" ht="12.75">
      <c r="A18" s="3" t="s">
        <v>45</v>
      </c>
      <c r="B18" s="6">
        <v>13</v>
      </c>
      <c r="C18" s="6">
        <v>15</v>
      </c>
      <c r="D18" s="6">
        <v>47</v>
      </c>
      <c r="E18" s="6">
        <v>63</v>
      </c>
    </row>
    <row r="19" spans="1:5" ht="19.5" customHeight="1">
      <c r="A19" s="3" t="s">
        <v>113</v>
      </c>
      <c r="B19" s="4">
        <f>B15+B17+B18</f>
        <v>-18741</v>
      </c>
      <c r="C19" s="4">
        <f>C15+C17+C18</f>
        <v>3078</v>
      </c>
      <c r="D19" s="4">
        <f>D15+D17+D18</f>
        <v>-16133</v>
      </c>
      <c r="E19" s="4">
        <f>E15+E17+E18</f>
        <v>3902</v>
      </c>
    </row>
    <row r="20" spans="1:5" ht="21" customHeight="1">
      <c r="A20" s="3" t="s">
        <v>46</v>
      </c>
      <c r="B20" s="6">
        <v>-1301</v>
      </c>
      <c r="C20" s="6">
        <v>227</v>
      </c>
      <c r="D20" s="6">
        <v>-1224</v>
      </c>
      <c r="E20" s="6">
        <v>753</v>
      </c>
    </row>
    <row r="21" spans="1:5" ht="16.5" customHeight="1">
      <c r="A21" s="3" t="s">
        <v>132</v>
      </c>
      <c r="B21" s="4">
        <f>B19-B20</f>
        <v>-17440</v>
      </c>
      <c r="C21" s="4">
        <f>C19-C20</f>
        <v>2851</v>
      </c>
      <c r="D21" s="4">
        <f>D19-D20</f>
        <v>-14909</v>
      </c>
      <c r="E21" s="4">
        <f>E19-E20</f>
        <v>3149</v>
      </c>
    </row>
    <row r="22" spans="1:5" ht="15.75" customHeight="1">
      <c r="A22" s="3" t="s">
        <v>47</v>
      </c>
      <c r="B22" s="4">
        <v>-18</v>
      </c>
      <c r="C22" s="4">
        <v>89</v>
      </c>
      <c r="D22" s="4">
        <v>587</v>
      </c>
      <c r="E22" s="4">
        <v>370</v>
      </c>
    </row>
    <row r="23" spans="1:5" s="24" customFormat="1" ht="28.5" customHeight="1">
      <c r="A23" s="23" t="s">
        <v>48</v>
      </c>
      <c r="B23" s="66">
        <f>B21-B22</f>
        <v>-17422</v>
      </c>
      <c r="C23" s="66">
        <f>C21-C22</f>
        <v>2762</v>
      </c>
      <c r="D23" s="66">
        <f>D21-D22</f>
        <v>-15496</v>
      </c>
      <c r="E23" s="66">
        <f>E21-E22</f>
        <v>2779</v>
      </c>
    </row>
    <row r="24" spans="1:5" ht="12.75">
      <c r="A24" s="3"/>
      <c r="B24" s="4"/>
      <c r="C24" s="4"/>
      <c r="D24" s="4"/>
      <c r="E24" s="4"/>
    </row>
    <row r="25" spans="1:5" ht="12.75">
      <c r="A25" s="3"/>
      <c r="B25" s="4"/>
      <c r="C25" s="4"/>
      <c r="D25" s="4"/>
      <c r="E25" s="4"/>
    </row>
    <row r="26" spans="1:5" ht="12.75">
      <c r="A26" s="3" t="s">
        <v>49</v>
      </c>
      <c r="B26" s="36">
        <f>B23/40000*100</f>
        <v>-43.555</v>
      </c>
      <c r="C26" s="36">
        <f>C23/40000*100</f>
        <v>6.905</v>
      </c>
      <c r="D26" s="36">
        <f>D23/40000*100</f>
        <v>-38.74</v>
      </c>
      <c r="E26" s="36">
        <f>E23/40000*100</f>
        <v>6.9475</v>
      </c>
    </row>
    <row r="27" spans="1:5" ht="12.75">
      <c r="A27" s="3" t="s">
        <v>119</v>
      </c>
      <c r="B27" s="10"/>
      <c r="C27" s="10"/>
      <c r="D27" s="10"/>
      <c r="E27" s="10"/>
    </row>
    <row r="28" spans="1:5" ht="12.75">
      <c r="A28" s="3"/>
      <c r="B28" s="10"/>
      <c r="C28" s="10"/>
      <c r="D28" s="10"/>
      <c r="E28" s="10"/>
    </row>
    <row r="29" spans="1:5" ht="12.75">
      <c r="A29" s="3"/>
      <c r="B29" s="10"/>
      <c r="C29" s="10"/>
      <c r="D29" s="10"/>
      <c r="E29" s="10"/>
    </row>
    <row r="30" spans="1:5" ht="12.75">
      <c r="A30" s="3" t="s">
        <v>50</v>
      </c>
      <c r="B30" s="10"/>
      <c r="C30" s="10"/>
      <c r="D30" s="10"/>
      <c r="E30" s="10"/>
    </row>
    <row r="31" spans="1:5" ht="12.75">
      <c r="A31" s="3" t="s">
        <v>98</v>
      </c>
      <c r="B31" s="10"/>
      <c r="C31" s="10"/>
      <c r="D31" s="10"/>
      <c r="E31" s="10"/>
    </row>
    <row r="36" ht="12.75">
      <c r="A36" s="2" t="s">
        <v>135</v>
      </c>
    </row>
  </sheetData>
  <mergeCells count="2">
    <mergeCell ref="D5:E5"/>
    <mergeCell ref="B5:C5"/>
  </mergeCells>
  <printOptions/>
  <pageMargins left="0.75" right="0.75" top="1" bottom="1" header="0.511811023" footer="0.51181102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5">
      <selection activeCell="C26" sqref="C26"/>
    </sheetView>
  </sheetViews>
  <sheetFormatPr defaultColWidth="9.140625" defaultRowHeight="12.75"/>
  <cols>
    <col min="1" max="1" width="32.57421875" style="2" customWidth="1"/>
    <col min="2" max="2" width="10.28125" style="2" customWidth="1"/>
    <col min="3" max="3" width="11.00390625" style="2" customWidth="1"/>
    <col min="4" max="4" width="12.00390625" style="2" customWidth="1"/>
    <col min="5" max="5" width="12.8515625" style="2" customWidth="1"/>
    <col min="6" max="6" width="10.7109375" style="2" customWidth="1"/>
    <col min="7" max="16384" width="11.421875" style="2" customWidth="1"/>
  </cols>
  <sheetData>
    <row r="1" spans="1:6" ht="15.75">
      <c r="A1" s="1" t="s">
        <v>0</v>
      </c>
      <c r="B1" s="3"/>
      <c r="C1" s="11"/>
      <c r="D1" s="11"/>
      <c r="E1" s="11"/>
      <c r="F1" s="11"/>
    </row>
    <row r="2" spans="1:6" ht="12.75">
      <c r="A2" s="3" t="s">
        <v>1</v>
      </c>
      <c r="B2" s="3"/>
      <c r="C2" s="11"/>
      <c r="D2" s="11"/>
      <c r="E2" s="11"/>
      <c r="F2" s="11"/>
    </row>
    <row r="3" spans="1:6" ht="12.75">
      <c r="A3" s="3" t="s">
        <v>2</v>
      </c>
      <c r="B3" s="3"/>
      <c r="C3" s="11"/>
      <c r="D3" s="11"/>
      <c r="E3" s="11"/>
      <c r="F3" s="11"/>
    </row>
    <row r="4" spans="1:6" ht="15.75">
      <c r="A4" s="1" t="s">
        <v>51</v>
      </c>
      <c r="B4" s="11"/>
      <c r="C4" s="11"/>
      <c r="D4" s="11"/>
      <c r="E4" s="11"/>
      <c r="F4" s="11"/>
    </row>
    <row r="5" spans="1:6" ht="15.75">
      <c r="A5" s="1" t="s">
        <v>127</v>
      </c>
      <c r="B5" s="11"/>
      <c r="C5" s="11"/>
      <c r="D5" s="11"/>
      <c r="E5" s="11"/>
      <c r="F5" s="11"/>
    </row>
    <row r="6" spans="1:6" ht="14.25">
      <c r="A6" s="8"/>
      <c r="B6" s="11"/>
      <c r="C6" s="11"/>
      <c r="D6" s="11"/>
      <c r="E6" s="11"/>
      <c r="F6" s="11"/>
    </row>
    <row r="7" spans="1:6" ht="12.75">
      <c r="A7" s="3"/>
      <c r="B7" s="3"/>
      <c r="C7" s="11"/>
      <c r="D7" s="12" t="s">
        <v>96</v>
      </c>
      <c r="E7" s="9" t="s">
        <v>52</v>
      </c>
      <c r="F7" s="7"/>
    </row>
    <row r="8" spans="1:6" ht="12.75">
      <c r="A8" s="3"/>
      <c r="B8" s="12"/>
      <c r="C8" s="11"/>
      <c r="D8" s="12"/>
      <c r="E8" s="11"/>
      <c r="F8" s="11"/>
    </row>
    <row r="9" spans="1:6" ht="12.75">
      <c r="A9" s="13"/>
      <c r="B9" s="14" t="s">
        <v>53</v>
      </c>
      <c r="C9" s="14" t="s">
        <v>53</v>
      </c>
      <c r="D9" s="14" t="s">
        <v>54</v>
      </c>
      <c r="E9" s="14" t="s">
        <v>55</v>
      </c>
      <c r="F9" s="12" t="s">
        <v>56</v>
      </c>
    </row>
    <row r="10" spans="1:6" ht="12.75">
      <c r="A10" s="13"/>
      <c r="B10" s="14" t="s">
        <v>57</v>
      </c>
      <c r="C10" s="14" t="s">
        <v>58</v>
      </c>
      <c r="D10" s="14" t="s">
        <v>59</v>
      </c>
      <c r="E10" s="14" t="s">
        <v>60</v>
      </c>
      <c r="F10" s="14"/>
    </row>
    <row r="11" spans="1:6" ht="12.75">
      <c r="A11" s="15"/>
      <c r="B11" s="12" t="s">
        <v>9</v>
      </c>
      <c r="C11" s="12" t="s">
        <v>9</v>
      </c>
      <c r="D11" s="12" t="s">
        <v>9</v>
      </c>
      <c r="E11" s="12" t="s">
        <v>9</v>
      </c>
      <c r="F11" s="12" t="s">
        <v>9</v>
      </c>
    </row>
    <row r="12" spans="1:6" ht="12.75">
      <c r="A12" s="3" t="s">
        <v>61</v>
      </c>
      <c r="B12" s="16">
        <v>30000</v>
      </c>
      <c r="C12" s="16">
        <v>4191</v>
      </c>
      <c r="D12" s="16">
        <v>8609</v>
      </c>
      <c r="E12" s="16">
        <v>15155</v>
      </c>
      <c r="F12" s="16">
        <f>SUM(B12:E12)</f>
        <v>57955</v>
      </c>
    </row>
    <row r="13" spans="1:6" ht="18.75" customHeight="1">
      <c r="A13" s="3" t="s">
        <v>115</v>
      </c>
      <c r="B13" s="16">
        <v>10000</v>
      </c>
      <c r="C13" s="16"/>
      <c r="D13" s="16"/>
      <c r="E13" s="16">
        <v>-10000</v>
      </c>
      <c r="F13" s="16">
        <f>SUM(B13:E13)</f>
        <v>0</v>
      </c>
    </row>
    <row r="14" spans="1:6" ht="18.75" customHeight="1">
      <c r="A14" s="3" t="s">
        <v>130</v>
      </c>
      <c r="B14" s="16"/>
      <c r="C14" s="16"/>
      <c r="D14" s="16">
        <v>-3215</v>
      </c>
      <c r="E14" s="16">
        <f>-D14</f>
        <v>3215</v>
      </c>
      <c r="F14" s="16">
        <f>SUM(B14:E14)</f>
        <v>0</v>
      </c>
    </row>
    <row r="15" spans="1:6" ht="18.75" customHeight="1">
      <c r="A15" s="3" t="s">
        <v>116</v>
      </c>
      <c r="B15" s="16"/>
      <c r="C15" s="16">
        <v>-5</v>
      </c>
      <c r="D15" s="16"/>
      <c r="E15" s="16"/>
      <c r="F15" s="16">
        <f>SUM(B15:E15)</f>
        <v>-5</v>
      </c>
    </row>
    <row r="16" spans="1:6" ht="25.5" customHeight="1">
      <c r="A16" s="3" t="s">
        <v>133</v>
      </c>
      <c r="B16" s="16">
        <v>0</v>
      </c>
      <c r="C16" s="16">
        <v>0</v>
      </c>
      <c r="D16" s="16">
        <v>0</v>
      </c>
      <c r="E16" s="16">
        <f>'Income Statement'!D23</f>
        <v>-15496</v>
      </c>
      <c r="F16" s="16">
        <f>SUM(B16:E16)</f>
        <v>-15496</v>
      </c>
    </row>
    <row r="17" spans="1:6" ht="20.25" customHeight="1">
      <c r="A17" s="3"/>
      <c r="B17" s="16"/>
      <c r="C17" s="16"/>
      <c r="D17" s="16"/>
      <c r="E17" s="16"/>
      <c r="F17" s="16"/>
    </row>
    <row r="18" spans="1:6" ht="18" customHeight="1" thickBot="1">
      <c r="A18" s="5" t="s">
        <v>134</v>
      </c>
      <c r="B18" s="20">
        <f>SUM(B12:B17)</f>
        <v>40000</v>
      </c>
      <c r="C18" s="20">
        <f>SUM(C12:C17)</f>
        <v>4186</v>
      </c>
      <c r="D18" s="20">
        <f>SUM(D12:D17)</f>
        <v>5394</v>
      </c>
      <c r="E18" s="20">
        <f>SUM(E12:E17)</f>
        <v>-7126</v>
      </c>
      <c r="F18" s="20">
        <f>SUM(F12:F17)</f>
        <v>42454</v>
      </c>
    </row>
    <row r="19" spans="1:6" ht="13.5" thickTop="1">
      <c r="A19" s="3"/>
      <c r="B19" s="11"/>
      <c r="C19" s="11"/>
      <c r="D19" s="11"/>
      <c r="E19" s="16"/>
      <c r="F19" s="11"/>
    </row>
    <row r="20" spans="1:6" ht="12.75">
      <c r="A20" s="3"/>
      <c r="B20" s="11"/>
      <c r="C20" s="11"/>
      <c r="D20" s="11"/>
      <c r="E20" s="25"/>
      <c r="F20" s="11"/>
    </row>
    <row r="21" spans="1:6" ht="12.75">
      <c r="A21" s="3" t="s">
        <v>62</v>
      </c>
      <c r="B21" s="11"/>
      <c r="C21" s="11"/>
      <c r="D21" s="11"/>
      <c r="E21" s="11"/>
      <c r="F21" s="11"/>
    </row>
    <row r="22" spans="1:6" ht="12.75">
      <c r="A22" s="3" t="s">
        <v>99</v>
      </c>
      <c r="B22" s="11"/>
      <c r="C22" s="11"/>
      <c r="D22" s="11"/>
      <c r="E22" s="11"/>
      <c r="F22" s="11"/>
    </row>
  </sheetData>
  <printOptions/>
  <pageMargins left="0.5" right="0.5" top="1" bottom="1" header="0.511811023" footer="0.5118110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2004-05-31T05:44:37Z</cp:lastPrinted>
  <dcterms:modified xsi:type="dcterms:W3CDTF">2004-05-31T05:45:50Z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